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3"/>
  </bookViews>
  <sheets>
    <sheet name="งบทดลอง" sheetId="1" r:id="rId1"/>
    <sheet name="หมายเหตุ2" sheetId="2" r:id="rId2"/>
    <sheet name="หมายเหตุ3" sheetId="3" r:id="rId3"/>
    <sheet name="หมายเหตุ4" sheetId="4" r:id="rId4"/>
  </sheets>
  <definedNames>
    <definedName name="_xlnm.Print_Area" localSheetId="0">'งบทดลอง'!$A$1:$C$54</definedName>
    <definedName name="_xlnm.Print_Titles" localSheetId="0">'งบทดลอง'!$1:$4</definedName>
  </definedNames>
  <calcPr fullCalcOnLoad="1"/>
</workbook>
</file>

<file path=xl/sharedStrings.xml><?xml version="1.0" encoding="utf-8"?>
<sst xmlns="http://schemas.openxmlformats.org/spreadsheetml/2006/main" count="84" uniqueCount="78">
  <si>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</si>
  <si>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</si>
  <si>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</si>
  <si>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</si>
  <si>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</si>
  <si>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</si>
  <si>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</si>
  <si>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</si>
  <si>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</si>
  <si>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</si>
  <si>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</si>
  <si>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</si>
  <si>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</si>
  <si>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</si>
  <si>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</si>
  <si>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</si>
  <si>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</si>
  <si>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</si>
  <si>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</si>
  <si>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</si>
  <si>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</si>
  <si>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</si>
  <si>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</si>
  <si>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</si>
  <si>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</si>
  <si>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 xml:space="preserve">                                                                       -    ทราบ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</si>
  <si>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</si>
  <si>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</si>
  <si>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</si>
  <si>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</si>
  <si>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</si>
  <si>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</si>
  <si>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</si>
  <si>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</si>
  <si>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รายรับ  (หมายเหตุ  1)</t>
  </si>
  <si>
    <t>เงินรับฝาก  (หมายเหตุ  2)</t>
  </si>
  <si>
    <t>รายจ่ายค้างจ่าย  (หมายเหตุ  3)</t>
  </si>
  <si>
    <t>เงินรับฝากประกันสัญญา</t>
  </si>
  <si>
    <t>หมายเหตุ  3</t>
  </si>
  <si>
    <t>เงินเดือน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</si>
  <si>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</si>
  <si>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</si>
  <si>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</si>
  <si>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</si>
  <si>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ค่าจ้างชั่วคราว</t>
  </si>
  <si>
    <t>ค่าตอบแทนอื่นเป็นกรณีพิเศษแก่พนักงานส่วนตำบลและลูกจ้าง</t>
  </si>
  <si>
    <r>
      <t>เรียน</t>
    </r>
    <r>
      <rPr>
        <sz val="16"/>
        <rFont val="Angsana New"/>
        <family val="1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</si>
  <si>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Angsana New"/>
        <family val="1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</si>
  <si>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Angsana New"/>
        <family val="1"/>
      </rPr>
      <t xml:space="preserve">  นายกองค์การบริหารส่วนตำบลปากช่อง</t>
    </r>
  </si>
  <si>
    <t>หมายเหตุ  4</t>
  </si>
  <si>
    <t>ลูกหนี้รายได้ค้างรับ</t>
  </si>
  <si>
    <t>รายจ่ายรอจ่าย  (หมายเหตุ  4)</t>
  </si>
  <si>
    <r>
      <t>รายจ่ายรอจ่าย</t>
    </r>
    <r>
      <rPr>
        <sz val="16"/>
        <rFont val="Angsana New"/>
        <family val="1"/>
      </rPr>
      <t xml:space="preserve">  </t>
    </r>
  </si>
  <si>
    <r>
      <t>รายจ่ายค้างจ่าย</t>
    </r>
    <r>
      <rPr>
        <sz val="16"/>
        <rFont val="Angsana New"/>
        <family val="1"/>
      </rPr>
      <t xml:space="preserve">  </t>
    </r>
  </si>
  <si>
    <t>เงินอุดหนุนเฉพาะกิจ (เบี้ยยังชีพสูงอายุ)</t>
  </si>
  <si>
    <t>เงินอุดหนุนทั่วไปภายใต้แผนปฏิบัติการไทยเข้มแข็ง  2555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</si>
  <si>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</si>
  <si>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</si>
  <si>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</si>
  <si>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</si>
  <si>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</si>
  <si>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</si>
  <si>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</si>
  <si>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</si>
  <si>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</si>
  <si>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เงินฝากธนาคาบัญชีรออมทรัพย์  - ธกส.(621-2-63479-3)</t>
  </si>
  <si>
    <t>เงินอุดหนุนเฉพาะกิจสนับสนุน ศพด. (ทุนการศึกษา)</t>
  </si>
  <si>
    <t>เงินอุดหนุนเฉพาะกิจ  (วัสดุการศึกษา ศพด.)</t>
  </si>
  <si>
    <t>เงินรับฝาก</t>
  </si>
  <si>
    <t xml:space="preserve">ค่าอาหารเสริม(นม)โรงเรียน </t>
  </si>
  <si>
    <t>ค่าอาหารเสริม(นม)ศูนย์พัฒนาเด็กเล็ก</t>
  </si>
  <si>
    <t>เงินอุดหนุนเฉพาะกิจ (เบี้ยยังชีพทุพลภาพ)</t>
  </si>
  <si>
    <t>(นายเสกสันต์  ทองสวัสดิ์วงศ์)</t>
  </si>
  <si>
    <t xml:space="preserve">      นายกองค์การบริหารส่วนตำบลปากช่อง</t>
  </si>
  <si>
    <t>ณ.  วันที่   31   มกราคม    2555</t>
  </si>
  <si>
    <t>วันที่  31  มกราคม   2555</t>
  </si>
  <si>
    <t>วันที่   31  มกราคม   2555</t>
  </si>
  <si>
    <t>วันที่  31   มกราคม   2555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</si>
</sst>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6" applyFont="1" applyAlignment="1">
      <alignment/>
    </xf>
    <xf numFmtId="0" fontId="3" fillId="0" borderId="0" xfId="0" applyFont="1" applyAlignment="1">
      <alignment horizontal="center"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1" xfId="36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3" fillId="0" borderId="12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1" xfId="36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3" xfId="36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6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14" xfId="36" applyFont="1" applyBorder="1" applyAlignment="1">
      <alignment/>
    </xf>
    <xf numFmtId="0" fontId="2" fillId="0" borderId="15" xfId="0" applyFont="1" applyBorder="1" applyAlignment="1">
      <alignment/>
    </xf>
    <xf numFmtId="4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/>
    </xf>
    <xf numFmtId="17" fontId="2" fillId="0" borderId="0" xfId="36" applyNumberFormat="1" applyFont="1" applyAlignment="1">
      <alignment horizontal="center"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43" fontId="42" fillId="0" borderId="11" xfId="36" applyFont="1" applyBorder="1" applyAlignment="1">
      <alignment horizontal="center"/>
    </xf>
    <xf numFmtId="0" fontId="4" fillId="0" borderId="11" xfId="0" applyFont="1" applyBorder="1" applyAlignment="1">
      <alignment/>
    </xf>
    <xf numFmtId="43" fontId="2" fillId="0" borderId="0" xfId="3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wrapText="1" shrinkToFit="1"/>
    </xf>
    <xf numFmtId="43" fontId="6" fillId="0" borderId="0" xfId="36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43" fontId="7" fillId="0" borderId="14" xfId="36" applyFont="1" applyBorder="1" applyAlignment="1">
      <alignment/>
    </xf>
    <xf numFmtId="43" fontId="7" fillId="0" borderId="0" xfId="36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3" fontId="42" fillId="0" borderId="0" xfId="36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2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4" sqref="A4"/>
    </sheetView>
  </sheetViews>
  <sheetFormatPr defaultColWidth="9.140625" defaultRowHeight="21.75"/>
  <cols>
    <col min="1" max="1" width="58.140625" style="8" customWidth="1"/>
    <col min="2" max="2" width="20.57421875" style="8" customWidth="1"/>
    <col min="3" max="4" width="20.421875" style="8" customWidth="1"/>
    <col min="5" max="5" width="16.140625" style="7" customWidth="1"/>
    <col min="6" max="6" width="14.421875" style="8" customWidth="1"/>
    <col min="7" max="13" width="12.8515625" style="8" customWidth="1"/>
    <col min="14" max="16384" width="9.140625" style="8" customWidth="1"/>
  </cols>
  <sheetData>
    <row r="1" spans="1:4" ht="23.25">
      <c r="A1" s="59" t="s">
        <v>17</v>
      </c>
      <c r="B1" s="59"/>
      <c r="C1" s="59"/>
      <c r="D1" s="6"/>
    </row>
    <row r="2" spans="1:13" ht="23.25">
      <c r="A2" s="59" t="s">
        <v>18</v>
      </c>
      <c r="B2" s="59"/>
      <c r="C2" s="59"/>
      <c r="D2" s="6"/>
      <c r="H2" s="60"/>
      <c r="I2" s="60"/>
      <c r="J2" s="59"/>
      <c r="K2" s="59"/>
      <c r="L2" s="59"/>
      <c r="M2" s="59"/>
    </row>
    <row r="3" spans="1:13" ht="23.25">
      <c r="A3" s="60" t="s">
        <v>74</v>
      </c>
      <c r="B3" s="60"/>
      <c r="C3" s="60"/>
      <c r="D3" s="9"/>
      <c r="F3" s="58"/>
      <c r="G3" s="58"/>
      <c r="H3" s="60"/>
      <c r="I3" s="60"/>
      <c r="J3" s="59"/>
      <c r="K3" s="59"/>
      <c r="L3" s="59"/>
      <c r="M3" s="59"/>
    </row>
    <row r="4" spans="1:13" ht="23.25">
      <c r="A4" s="50" t="s">
        <v>19</v>
      </c>
      <c r="B4" s="10" t="s">
        <v>1</v>
      </c>
      <c r="C4" s="10" t="s">
        <v>2</v>
      </c>
      <c r="D4" s="9"/>
      <c r="F4" s="6"/>
      <c r="G4" s="6"/>
      <c r="H4" s="9"/>
      <c r="I4" s="9"/>
      <c r="J4" s="6"/>
      <c r="K4" s="6"/>
      <c r="L4" s="6"/>
      <c r="M4" s="6"/>
    </row>
    <row r="5" spans="1:13" ht="23.25">
      <c r="A5" s="51" t="s">
        <v>29</v>
      </c>
      <c r="B5" s="11">
        <v>3840</v>
      </c>
      <c r="C5" s="12"/>
      <c r="D5" s="39"/>
      <c r="F5" s="6"/>
      <c r="G5" s="6"/>
      <c r="H5" s="9"/>
      <c r="I5" s="9"/>
      <c r="J5" s="6"/>
      <c r="K5" s="6"/>
      <c r="L5" s="6"/>
      <c r="M5" s="6"/>
    </row>
    <row r="6" spans="1:10" ht="23.25">
      <c r="A6" s="35" t="s">
        <v>60</v>
      </c>
      <c r="B6" s="12">
        <v>4426430.46</v>
      </c>
      <c r="C6" s="12"/>
      <c r="D6" s="39"/>
      <c r="F6" s="13">
        <v>1530308.06</v>
      </c>
      <c r="G6" s="7"/>
      <c r="H6" s="7"/>
      <c r="I6" s="7"/>
      <c r="J6" s="7"/>
    </row>
    <row r="7" spans="1:10" ht="23.25">
      <c r="A7" s="35" t="s">
        <v>61</v>
      </c>
      <c r="B7" s="12">
        <v>12135340.92</v>
      </c>
      <c r="C7" s="12"/>
      <c r="D7" s="39"/>
      <c r="J7" s="7"/>
    </row>
    <row r="8" spans="1:10" ht="23.25">
      <c r="A8" s="35" t="s">
        <v>62</v>
      </c>
      <c r="B8" s="12">
        <v>5133565.39</v>
      </c>
      <c r="C8" s="12"/>
      <c r="D8" s="39"/>
      <c r="F8" s="13">
        <v>646703.89</v>
      </c>
      <c r="G8" s="7"/>
      <c r="J8" s="7"/>
    </row>
    <row r="9" spans="1:10" ht="23.25">
      <c r="A9" s="35" t="s">
        <v>63</v>
      </c>
      <c r="B9" s="12">
        <v>2148715.23</v>
      </c>
      <c r="C9" s="12"/>
      <c r="D9" s="39"/>
      <c r="G9" s="7"/>
      <c r="H9" s="7"/>
      <c r="I9" s="7"/>
      <c r="J9" s="7"/>
    </row>
    <row r="10" spans="1:10" ht="23.25">
      <c r="A10" s="31" t="s">
        <v>65</v>
      </c>
      <c r="B10" s="12">
        <v>45465.67</v>
      </c>
      <c r="C10" s="12"/>
      <c r="D10" s="39"/>
      <c r="G10" s="7"/>
      <c r="H10" s="7"/>
      <c r="I10" s="7"/>
      <c r="J10" s="7"/>
    </row>
    <row r="11" spans="1:10" ht="23.25">
      <c r="A11" s="35" t="s">
        <v>64</v>
      </c>
      <c r="B11" s="12">
        <v>14734451.71</v>
      </c>
      <c r="C11" s="12"/>
      <c r="D11" s="39"/>
      <c r="G11" s="7"/>
      <c r="H11" s="7"/>
      <c r="I11" s="7"/>
      <c r="J11" s="7"/>
    </row>
    <row r="12" spans="1:10" ht="23.25">
      <c r="A12" s="52" t="s">
        <v>6</v>
      </c>
      <c r="B12" s="12">
        <v>879723</v>
      </c>
      <c r="C12" s="12"/>
      <c r="D12" s="39"/>
      <c r="F12" s="13"/>
      <c r="J12" s="7"/>
    </row>
    <row r="13" spans="1:10" ht="23.25">
      <c r="A13" s="52" t="s">
        <v>39</v>
      </c>
      <c r="B13" s="12">
        <v>1247520</v>
      </c>
      <c r="C13" s="12"/>
      <c r="D13" s="39"/>
      <c r="F13" s="13"/>
      <c r="J13" s="7"/>
    </row>
    <row r="14" spans="1:10" ht="23.25">
      <c r="A14" s="52" t="s">
        <v>7</v>
      </c>
      <c r="B14" s="12">
        <v>247840</v>
      </c>
      <c r="C14" s="12"/>
      <c r="D14" s="39"/>
      <c r="F14" s="13"/>
      <c r="G14" s="7"/>
      <c r="H14" s="7"/>
      <c r="I14" s="7"/>
      <c r="J14" s="7"/>
    </row>
    <row r="15" spans="1:10" ht="23.25">
      <c r="A15" s="52" t="s">
        <v>44</v>
      </c>
      <c r="B15" s="12">
        <v>1082080</v>
      </c>
      <c r="C15" s="12"/>
      <c r="D15" s="39"/>
      <c r="F15" s="13"/>
      <c r="G15" s="7"/>
      <c r="H15" s="7"/>
      <c r="I15" s="7"/>
      <c r="J15" s="7"/>
    </row>
    <row r="16" spans="1:10" ht="23.25">
      <c r="A16" s="52" t="s">
        <v>8</v>
      </c>
      <c r="B16" s="12">
        <v>1126219</v>
      </c>
      <c r="C16" s="12"/>
      <c r="D16" s="39"/>
      <c r="F16" s="13"/>
      <c r="G16" s="7"/>
      <c r="H16" s="7"/>
      <c r="I16" s="7"/>
      <c r="J16" s="7"/>
    </row>
    <row r="17" spans="1:10" ht="23.25">
      <c r="A17" s="52" t="s">
        <v>9</v>
      </c>
      <c r="B17" s="12">
        <v>1012906.99</v>
      </c>
      <c r="C17" s="12"/>
      <c r="D17" s="39"/>
      <c r="F17" s="13"/>
      <c r="G17" s="7"/>
      <c r="H17" s="7"/>
      <c r="I17" s="7"/>
      <c r="J17" s="7"/>
    </row>
    <row r="18" spans="1:10" ht="23.25">
      <c r="A18" s="52" t="s">
        <v>10</v>
      </c>
      <c r="B18" s="12">
        <v>618905.95</v>
      </c>
      <c r="C18" s="12"/>
      <c r="D18" s="39"/>
      <c r="F18" s="13"/>
      <c r="G18" s="7"/>
      <c r="H18" s="7"/>
      <c r="I18" s="7"/>
      <c r="J18" s="7"/>
    </row>
    <row r="19" spans="1:10" ht="23.25">
      <c r="A19" s="52" t="s">
        <v>11</v>
      </c>
      <c r="B19" s="12">
        <v>94738.93</v>
      </c>
      <c r="C19" s="12"/>
      <c r="D19" s="39"/>
      <c r="F19" s="13"/>
      <c r="G19" s="7"/>
      <c r="H19" s="7"/>
      <c r="I19" s="7"/>
      <c r="J19" s="7"/>
    </row>
    <row r="20" spans="1:10" ht="23.25">
      <c r="A20" s="52" t="s">
        <v>12</v>
      </c>
      <c r="B20" s="12">
        <v>759252</v>
      </c>
      <c r="C20" s="12"/>
      <c r="D20" s="39"/>
      <c r="F20" s="13"/>
      <c r="G20" s="7"/>
      <c r="H20" s="7"/>
      <c r="I20" s="7"/>
      <c r="J20" s="7"/>
    </row>
    <row r="21" spans="1:10" ht="23.25">
      <c r="A21" s="52" t="s">
        <v>22</v>
      </c>
      <c r="B21" s="12">
        <v>74000</v>
      </c>
      <c r="C21" s="12"/>
      <c r="D21" s="39"/>
      <c r="F21" s="13"/>
      <c r="G21" s="7"/>
      <c r="H21" s="7"/>
      <c r="I21" s="7"/>
      <c r="J21" s="7"/>
    </row>
    <row r="22" spans="1:10" ht="23.25">
      <c r="A22" s="52" t="s">
        <v>14</v>
      </c>
      <c r="B22" s="12"/>
      <c r="C22" s="12"/>
      <c r="D22" s="39"/>
      <c r="F22" s="13"/>
      <c r="J22" s="7"/>
    </row>
    <row r="23" spans="1:10" ht="23.25">
      <c r="A23" s="52" t="s">
        <v>15</v>
      </c>
      <c r="B23" s="12">
        <v>302400</v>
      </c>
      <c r="C23" s="12"/>
      <c r="D23" s="39"/>
      <c r="F23" s="13"/>
      <c r="J23" s="7"/>
    </row>
    <row r="24" spans="1:10" ht="23.25">
      <c r="A24" s="52" t="s">
        <v>50</v>
      </c>
      <c r="B24" s="37">
        <v>1111140</v>
      </c>
      <c r="C24" s="12"/>
      <c r="D24" s="39"/>
      <c r="J24" s="7"/>
    </row>
    <row r="25" spans="1:10" ht="23.25">
      <c r="A25" s="52" t="s">
        <v>16</v>
      </c>
      <c r="B25" s="12"/>
      <c r="C25" s="12">
        <v>10905834.85</v>
      </c>
      <c r="D25" s="39"/>
      <c r="F25" s="8">
        <v>647</v>
      </c>
      <c r="J25" s="7"/>
    </row>
    <row r="26" spans="1:10" ht="23.25">
      <c r="A26" s="52" t="s">
        <v>28</v>
      </c>
      <c r="B26" s="39">
        <v>1857000</v>
      </c>
      <c r="C26" s="12"/>
      <c r="D26" s="39"/>
      <c r="F26" s="8">
        <v>1000</v>
      </c>
      <c r="J26" s="7"/>
    </row>
    <row r="27" spans="1:10" ht="23.25">
      <c r="A27" s="52" t="s">
        <v>26</v>
      </c>
      <c r="C27" s="37">
        <v>18444866.39</v>
      </c>
      <c r="D27" s="49"/>
      <c r="J27" s="7"/>
    </row>
    <row r="28" spans="1:10" ht="23.25">
      <c r="A28" s="52" t="s">
        <v>23</v>
      </c>
      <c r="B28" s="12"/>
      <c r="C28" s="37">
        <v>2148715.23</v>
      </c>
      <c r="D28" s="49"/>
      <c r="J28" s="7"/>
    </row>
    <row r="29" spans="1:10" ht="23.25">
      <c r="A29" s="52" t="s">
        <v>54</v>
      </c>
      <c r="B29" s="12">
        <v>2199600</v>
      </c>
      <c r="C29" s="12"/>
      <c r="D29" s="39"/>
      <c r="J29" s="7"/>
    </row>
    <row r="30" spans="1:10" ht="23.25">
      <c r="A30" s="31" t="s">
        <v>71</v>
      </c>
      <c r="B30" s="12">
        <v>178000</v>
      </c>
      <c r="C30" s="12"/>
      <c r="D30" s="39"/>
      <c r="J30" s="7"/>
    </row>
    <row r="31" spans="1:10" ht="23.25">
      <c r="A31" s="53" t="s">
        <v>55</v>
      </c>
      <c r="B31" s="12"/>
      <c r="C31" s="12"/>
      <c r="D31" s="39"/>
      <c r="J31" s="7"/>
    </row>
    <row r="32" spans="1:10" ht="23.25">
      <c r="A32" s="53" t="s">
        <v>57</v>
      </c>
      <c r="B32" s="12">
        <v>70050</v>
      </c>
      <c r="C32" s="12"/>
      <c r="D32" s="39"/>
      <c r="J32" s="7"/>
    </row>
    <row r="33" spans="1:10" ht="23.25">
      <c r="A33" s="53" t="s">
        <v>58</v>
      </c>
      <c r="B33" s="12">
        <v>16110</v>
      </c>
      <c r="C33" s="12"/>
      <c r="D33" s="39"/>
      <c r="J33" s="7"/>
    </row>
    <row r="34" spans="1:10" ht="23.25">
      <c r="A34" s="53" t="s">
        <v>59</v>
      </c>
      <c r="B34" s="12">
        <v>3312</v>
      </c>
      <c r="C34" s="12"/>
      <c r="D34" s="39"/>
      <c r="J34" s="7"/>
    </row>
    <row r="35" spans="1:10" ht="23.25">
      <c r="A35" s="53" t="s">
        <v>67</v>
      </c>
      <c r="B35" s="12"/>
      <c r="C35" s="12"/>
      <c r="D35" s="39"/>
      <c r="J35" s="7"/>
    </row>
    <row r="36" spans="1:10" ht="23.25">
      <c r="A36" s="53" t="s">
        <v>66</v>
      </c>
      <c r="B36" s="12"/>
      <c r="C36" s="12"/>
      <c r="D36" s="39"/>
      <c r="J36" s="7"/>
    </row>
    <row r="37" spans="1:10" ht="23.25">
      <c r="A37" s="54" t="s">
        <v>34</v>
      </c>
      <c r="B37" s="37"/>
      <c r="C37" s="37" t="e">
        <f>SUM(#REF!)</f>
        <v>#REF!</v>
      </c>
      <c r="D37" s="49"/>
      <c r="G37" s="7"/>
      <c r="H37" s="7"/>
      <c r="I37" s="7"/>
      <c r="J37" s="7"/>
    </row>
    <row r="38" spans="1:10" ht="23.25">
      <c r="A38" s="54" t="s">
        <v>35</v>
      </c>
      <c r="B38" s="37"/>
      <c r="C38" s="37">
        <f>SUM(หมายเหตุ2!D13)</f>
        <v>1153508.65</v>
      </c>
      <c r="D38" s="49"/>
      <c r="G38" s="7"/>
      <c r="H38" s="7"/>
      <c r="I38" s="7"/>
      <c r="J38" s="7"/>
    </row>
    <row r="39" spans="1:10" ht="23.25">
      <c r="A39" s="54" t="s">
        <v>36</v>
      </c>
      <c r="B39" s="37"/>
      <c r="C39" s="37">
        <f>+หมายเหตุ3!C8</f>
        <v>155548.4</v>
      </c>
      <c r="D39" s="49"/>
      <c r="G39" s="7"/>
      <c r="H39" s="7"/>
      <c r="I39" s="7"/>
      <c r="J39" s="7"/>
    </row>
    <row r="40" spans="1:10" ht="23.25">
      <c r="A40" s="54" t="s">
        <v>51</v>
      </c>
      <c r="B40" s="37"/>
      <c r="C40" s="37">
        <f>SUM(หมายเหตุ4!C7)</f>
        <v>24490</v>
      </c>
      <c r="D40" s="49"/>
      <c r="G40" s="7"/>
      <c r="H40" s="7"/>
      <c r="I40" s="7"/>
      <c r="J40" s="7"/>
    </row>
    <row r="41" spans="1:6" ht="24" thickBot="1">
      <c r="A41" s="55" t="s">
        <v>5</v>
      </c>
      <c r="B41" s="14">
        <f>SUM(B5:B40)</f>
        <v>51508607.25000001</v>
      </c>
      <c r="C41" s="14" t="e">
        <f>SUM(C5:C40)</f>
        <v>#REF!</v>
      </c>
      <c r="D41" s="15"/>
      <c r="F41" s="13"/>
    </row>
    <row r="42" spans="1:4" ht="24" thickTop="1">
      <c r="A42" s="9"/>
      <c r="B42" s="15"/>
      <c r="C42" s="15" t="e">
        <f>SUM(B41-C41)</f>
        <v>#REF!</v>
      </c>
      <c r="D42" s="15"/>
    </row>
    <row r="43" spans="1:4" ht="23.25">
      <c r="A43" s="16"/>
      <c r="C43" s="17"/>
      <c r="D43" s="17"/>
    </row>
    <row r="44" spans="1:2" ht="23.25">
      <c r="A44" s="18" t="s">
        <v>46</v>
      </c>
      <c r="B44" s="18" t="s">
        <v>47</v>
      </c>
    </row>
    <row r="45" spans="1:2" ht="23.25">
      <c r="A45" s="8" t="s">
        <v>27</v>
      </c>
      <c r="B45" s="8" t="s">
        <v>20</v>
      </c>
    </row>
    <row r="46" ht="53.25" customHeight="1"/>
    <row r="47" spans="1:2" ht="23.25">
      <c r="A47" s="8" t="s">
        <v>40</v>
      </c>
      <c r="B47" s="8" t="s">
        <v>42</v>
      </c>
    </row>
    <row r="48" spans="1:2" ht="23.25">
      <c r="A48" s="8" t="s">
        <v>41</v>
      </c>
      <c r="B48" s="8" t="s">
        <v>43</v>
      </c>
    </row>
    <row r="50" spans="1:6" ht="23.25">
      <c r="A50" s="59" t="s">
        <v>48</v>
      </c>
      <c r="B50" s="59"/>
      <c r="C50" s="59"/>
      <c r="D50" s="6"/>
      <c r="E50" s="19"/>
      <c r="F50" s="20"/>
    </row>
    <row r="51" ht="23.25">
      <c r="A51" s="8" t="s">
        <v>25</v>
      </c>
    </row>
    <row r="52" ht="51" customHeight="1"/>
    <row r="53" spans="1:6" ht="23.25">
      <c r="A53" s="57" t="s">
        <v>72</v>
      </c>
      <c r="B53" s="57"/>
      <c r="C53" s="57"/>
      <c r="D53" s="20"/>
      <c r="E53" s="19"/>
      <c r="F53" s="20"/>
    </row>
    <row r="54" spans="1:6" ht="23.25">
      <c r="A54" s="57" t="s">
        <v>73</v>
      </c>
      <c r="B54" s="57"/>
      <c r="C54" s="57"/>
      <c r="D54" s="20"/>
      <c r="E54" s="21"/>
      <c r="F54" s="21"/>
    </row>
    <row r="55" spans="1:6" ht="23.25">
      <c r="A55" s="57"/>
      <c r="B55" s="57"/>
      <c r="C55" s="57"/>
      <c r="D55" s="20"/>
      <c r="E55" s="19"/>
      <c r="F55" s="20"/>
    </row>
  </sheetData>
  <sheetProtection/>
  <mergeCells count="13">
    <mergeCell ref="J3:K3"/>
    <mergeCell ref="L3:M3"/>
    <mergeCell ref="J2:M2"/>
    <mergeCell ref="A1:C1"/>
    <mergeCell ref="A2:C2"/>
    <mergeCell ref="A3:C3"/>
    <mergeCell ref="A55:C55"/>
    <mergeCell ref="F3:G3"/>
    <mergeCell ref="A50:C50"/>
    <mergeCell ref="H2:I2"/>
    <mergeCell ref="H3:I3"/>
    <mergeCell ref="A53:C53"/>
    <mergeCell ref="A54:C54"/>
  </mergeCells>
  <printOptions/>
  <pageMargins left="0.62" right="0.1968503937007874" top="0.46" bottom="0.27" header="0.25" footer="0.17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1" customWidth="1"/>
    <col min="2" max="4" width="15.28125" style="1" customWidth="1"/>
    <col min="5" max="5" width="9.140625" style="1" customWidth="1"/>
    <col min="6" max="6" width="17.140625" style="1" customWidth="1"/>
    <col min="7" max="16384" width="9.140625" style="1" customWidth="1"/>
  </cols>
  <sheetData>
    <row r="1" spans="1:4" ht="23.25">
      <c r="A1" s="56" t="s">
        <v>21</v>
      </c>
      <c r="B1" s="56"/>
      <c r="C1" s="56"/>
      <c r="D1" s="56"/>
    </row>
    <row r="2" spans="1:4" ht="23.25">
      <c r="A2" s="56" t="s">
        <v>30</v>
      </c>
      <c r="B2" s="56"/>
      <c r="C2" s="56"/>
      <c r="D2" s="56"/>
    </row>
    <row r="3" spans="1:4" ht="23.25">
      <c r="A3" s="56" t="s">
        <v>76</v>
      </c>
      <c r="B3" s="56"/>
      <c r="C3" s="56"/>
      <c r="D3" s="56"/>
    </row>
    <row r="4" spans="1:4" ht="23.25">
      <c r="A4" s="61" t="s">
        <v>56</v>
      </c>
      <c r="B4" s="61"/>
      <c r="C4" s="61"/>
      <c r="D4" s="61"/>
    </row>
    <row r="5" spans="1:4" ht="33.75" customHeight="1">
      <c r="A5" s="22" t="s">
        <v>0</v>
      </c>
      <c r="B5" s="22" t="s">
        <v>31</v>
      </c>
      <c r="C5" s="22" t="s">
        <v>32</v>
      </c>
      <c r="D5" s="22" t="s">
        <v>33</v>
      </c>
    </row>
    <row r="6" spans="1:4" ht="23.25">
      <c r="A6" s="38" t="s">
        <v>68</v>
      </c>
      <c r="B6" s="24"/>
      <c r="C6" s="24"/>
      <c r="D6" s="24"/>
    </row>
    <row r="7" spans="1:4" ht="23.25">
      <c r="A7" s="23" t="s">
        <v>13</v>
      </c>
      <c r="B7" s="24">
        <f>103703.89+82.28+759.42+609.35+800+16820.94+115.52+5040.11</f>
        <v>127931.51000000001</v>
      </c>
      <c r="C7" s="24">
        <f>103703.89+82.28+1368.77+17620.94</f>
        <v>122775.88</v>
      </c>
      <c r="D7" s="24">
        <f>SUM(B7-C7)</f>
        <v>5155.630000000005</v>
      </c>
    </row>
    <row r="8" spans="1:4" ht="23.25">
      <c r="A8" s="23" t="s">
        <v>37</v>
      </c>
      <c r="B8" s="24">
        <f>1209744</f>
        <v>1209744</v>
      </c>
      <c r="C8" s="24">
        <v>66900</v>
      </c>
      <c r="D8" s="24">
        <f>SUM(B8-C8)</f>
        <v>1142844</v>
      </c>
    </row>
    <row r="9" spans="1:4" ht="23.25">
      <c r="A9" s="23" t="s">
        <v>3</v>
      </c>
      <c r="B9" s="24">
        <f>30754.1+129.55+109.65+220.6+2044.3</f>
        <v>33258.2</v>
      </c>
      <c r="C9" s="24">
        <v>30754.1</v>
      </c>
      <c r="D9" s="24">
        <f>SUM(B9-C9)</f>
        <v>2504.0999999999985</v>
      </c>
    </row>
    <row r="10" spans="1:4" ht="23.25">
      <c r="A10" s="23" t="s">
        <v>4</v>
      </c>
      <c r="B10" s="24">
        <f>36904.92+155.46+131.58+264.72+2453.16</f>
        <v>39909.84</v>
      </c>
      <c r="C10" s="24">
        <v>36904.92</v>
      </c>
      <c r="D10" s="24">
        <f>SUM(B10-C10)</f>
        <v>3004.9199999999983</v>
      </c>
    </row>
    <row r="11" spans="1:4" ht="23.25">
      <c r="A11" s="23"/>
      <c r="B11" s="24"/>
      <c r="C11" s="24"/>
      <c r="D11" s="24"/>
    </row>
    <row r="12" spans="1:4" ht="23.25">
      <c r="A12" s="25"/>
      <c r="B12" s="26"/>
      <c r="C12" s="26"/>
      <c r="D12" s="26"/>
    </row>
    <row r="13" spans="1:4" ht="24" thickBot="1">
      <c r="A13" s="27" t="s">
        <v>24</v>
      </c>
      <c r="B13" s="28">
        <f>SUM(B6:B12)</f>
        <v>1410843.55</v>
      </c>
      <c r="C13" s="28">
        <f>SUM(C6:C12)</f>
        <v>257334.90000000002</v>
      </c>
      <c r="D13" s="28">
        <f>SUM(D6:D12)</f>
        <v>1153508.65</v>
      </c>
    </row>
    <row r="14" ht="24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B8" sqref="B8"/>
    </sheetView>
  </sheetViews>
  <sheetFormatPr defaultColWidth="9.140625" defaultRowHeight="21.75"/>
  <cols>
    <col min="1" max="1" width="8.7109375" style="1" customWidth="1"/>
    <col min="2" max="2" width="58.421875" style="1" customWidth="1"/>
    <col min="3" max="3" width="15.421875" style="33" customWidth="1"/>
    <col min="4" max="4" width="16.140625" style="1" customWidth="1"/>
    <col min="5" max="5" width="12.7109375" style="5" bestFit="1" customWidth="1"/>
    <col min="6" max="16384" width="9.140625" style="1" customWidth="1"/>
  </cols>
  <sheetData>
    <row r="1" spans="1:4" ht="23.25">
      <c r="A1" s="56" t="s">
        <v>21</v>
      </c>
      <c r="B1" s="56"/>
      <c r="C1" s="56"/>
      <c r="D1" s="36"/>
    </row>
    <row r="2" spans="1:4" ht="23.25">
      <c r="A2" s="56" t="s">
        <v>30</v>
      </c>
      <c r="B2" s="56"/>
      <c r="C2" s="56"/>
      <c r="D2" s="36"/>
    </row>
    <row r="3" spans="1:4" ht="23.25">
      <c r="A3" s="56" t="s">
        <v>77</v>
      </c>
      <c r="B3" s="56"/>
      <c r="C3" s="56"/>
      <c r="D3" s="36"/>
    </row>
    <row r="4" spans="1:4" ht="23.25">
      <c r="A4" s="2" t="s">
        <v>38</v>
      </c>
      <c r="B4" s="3"/>
      <c r="C4" s="32"/>
      <c r="D4" s="3"/>
    </row>
    <row r="5" spans="1:5" ht="23.25">
      <c r="A5" s="4" t="s">
        <v>53</v>
      </c>
      <c r="D5" s="3"/>
      <c r="E5" s="34"/>
    </row>
    <row r="6" spans="1:5" s="43" customFormat="1" ht="21">
      <c r="A6" s="40">
        <v>1</v>
      </c>
      <c r="B6" s="41" t="s">
        <v>69</v>
      </c>
      <c r="C6" s="42">
        <v>143372.4</v>
      </c>
      <c r="D6" s="42"/>
      <c r="E6" s="42"/>
    </row>
    <row r="7" spans="1:4" s="43" customFormat="1" ht="21">
      <c r="A7" s="40">
        <v>2</v>
      </c>
      <c r="B7" s="41" t="s">
        <v>70</v>
      </c>
      <c r="C7" s="42">
        <v>12176</v>
      </c>
      <c r="D7" s="42"/>
    </row>
    <row r="8" spans="2:5" s="43" customFormat="1" ht="21.75" thickBot="1">
      <c r="B8" s="44" t="s">
        <v>5</v>
      </c>
      <c r="C8" s="45">
        <f>SUM(C6:C7)</f>
        <v>155548.4</v>
      </c>
      <c r="D8" s="46"/>
      <c r="E8" s="47"/>
    </row>
    <row r="9" spans="2:4" s="43" customFormat="1" ht="21.75" thickTop="1">
      <c r="B9" s="48"/>
      <c r="C9" s="42"/>
      <c r="D9" s="42"/>
    </row>
    <row r="10" spans="2:4" s="43" customFormat="1" ht="21">
      <c r="B10" s="48"/>
      <c r="C10" s="42"/>
      <c r="D10" s="42"/>
    </row>
    <row r="11" spans="2:4" s="43" customFormat="1" ht="21">
      <c r="B11" s="48"/>
      <c r="C11" s="42"/>
      <c r="D11" s="42"/>
    </row>
    <row r="12" spans="2:4" s="43" customFormat="1" ht="21">
      <c r="B12" s="48"/>
      <c r="C12" s="42"/>
      <c r="D12" s="42"/>
    </row>
    <row r="13" spans="2:4" s="43" customFormat="1" ht="21">
      <c r="B13" s="48"/>
      <c r="C13" s="42"/>
      <c r="D13" s="42"/>
    </row>
    <row r="14" spans="2:4" s="43" customFormat="1" ht="21">
      <c r="B14" s="48"/>
      <c r="C14" s="42"/>
      <c r="D14" s="42"/>
    </row>
    <row r="15" spans="3:4" s="43" customFormat="1" ht="21">
      <c r="C15" s="42"/>
      <c r="D15" s="42"/>
    </row>
    <row r="16" spans="3:4" s="43" customFormat="1" ht="21">
      <c r="C16" s="42"/>
      <c r="D16" s="42"/>
    </row>
    <row r="17" spans="3:4" s="43" customFormat="1" ht="21">
      <c r="C17" s="42"/>
      <c r="D17" s="42"/>
    </row>
    <row r="18" spans="3:4" s="43" customFormat="1" ht="21">
      <c r="C18" s="42"/>
      <c r="D18" s="42"/>
    </row>
    <row r="19" spans="3:4" s="43" customFormat="1" ht="21">
      <c r="C19" s="42"/>
      <c r="D19" s="42"/>
    </row>
    <row r="20" spans="3:4" s="43" customFormat="1" ht="21">
      <c r="C20" s="42"/>
      <c r="D20" s="42"/>
    </row>
    <row r="21" spans="3:4" s="43" customFormat="1" ht="21">
      <c r="C21" s="42"/>
      <c r="D21" s="42"/>
    </row>
    <row r="22" spans="3:4" s="43" customFormat="1" ht="21">
      <c r="C22" s="42"/>
      <c r="D22" s="42"/>
    </row>
    <row r="23" spans="3:4" s="43" customFormat="1" ht="21">
      <c r="C23" s="42"/>
      <c r="D23" s="42"/>
    </row>
    <row r="24" spans="3:4" s="43" customFormat="1" ht="21">
      <c r="C24" s="42"/>
      <c r="D24" s="42"/>
    </row>
  </sheetData>
  <sheetProtection/>
  <mergeCells count="3">
    <mergeCell ref="A1:C1"/>
    <mergeCell ref="A2:C2"/>
    <mergeCell ref="A3:C3"/>
  </mergeCells>
  <printOptions/>
  <pageMargins left="0.79" right="0.1968503937007874" top="0.82677165354330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zoomScalePageLayoutView="0" workbookViewId="0" topLeftCell="A1">
      <selection activeCell="B11" sqref="B11"/>
    </sheetView>
  </sheetViews>
  <sheetFormatPr defaultColWidth="9.140625" defaultRowHeight="21.75"/>
  <cols>
    <col min="1" max="1" width="12.28125" style="1" customWidth="1"/>
    <col min="2" max="2" width="61.8515625" style="1" customWidth="1"/>
    <col min="3" max="3" width="16.28125" style="1" customWidth="1"/>
    <col min="4" max="4" width="11.28125" style="1" bestFit="1" customWidth="1"/>
    <col min="5" max="16384" width="9.140625" style="1" customWidth="1"/>
  </cols>
  <sheetData>
    <row r="1" spans="1:3" ht="23.25">
      <c r="A1" s="56" t="s">
        <v>21</v>
      </c>
      <c r="B1" s="56"/>
      <c r="C1" s="56"/>
    </row>
    <row r="2" spans="1:3" ht="23.25">
      <c r="A2" s="56" t="s">
        <v>30</v>
      </c>
      <c r="B2" s="56"/>
      <c r="C2" s="56"/>
    </row>
    <row r="3" spans="1:3" ht="23.25">
      <c r="A3" s="56" t="s">
        <v>75</v>
      </c>
      <c r="B3" s="56"/>
      <c r="C3" s="56"/>
    </row>
    <row r="4" spans="1:3" ht="23.25">
      <c r="A4" s="2" t="s">
        <v>49</v>
      </c>
      <c r="B4" s="3"/>
      <c r="C4" s="3"/>
    </row>
    <row r="5" spans="1:3" ht="23.25">
      <c r="A5" s="4" t="s">
        <v>52</v>
      </c>
      <c r="C5" s="5"/>
    </row>
    <row r="6" spans="1:3" ht="23.25">
      <c r="A6" s="4"/>
      <c r="B6" s="43" t="s">
        <v>45</v>
      </c>
      <c r="C6" s="42">
        <f>1619663-1595173</f>
        <v>24490</v>
      </c>
    </row>
    <row r="7" spans="1:3" ht="24" thickBot="1">
      <c r="A7" s="4"/>
      <c r="B7" s="29" t="s">
        <v>5</v>
      </c>
      <c r="C7" s="30">
        <f>SUM(C6:C6)</f>
        <v>24490</v>
      </c>
    </row>
    <row r="8" spans="1:3" ht="24" thickTop="1">
      <c r="A8" s="4"/>
      <c r="C8" s="5"/>
    </row>
    <row r="9" spans="1:3" ht="23.25">
      <c r="A9" s="4"/>
      <c r="C9" s="5"/>
    </row>
    <row r="10" spans="1:3" ht="23.25">
      <c r="A10" s="4"/>
      <c r="C10" s="5"/>
    </row>
    <row r="11" spans="1:3" ht="23.25">
      <c r="A11" s="4"/>
      <c r="C11" s="5"/>
    </row>
    <row r="12" spans="1:3" ht="23.25">
      <c r="A12" s="4"/>
      <c r="C12" s="5"/>
    </row>
    <row r="13" spans="1:3" ht="23.25">
      <c r="A13" s="4"/>
      <c r="C13" s="5"/>
    </row>
    <row r="14" spans="1:3" ht="23.25">
      <c r="A14" s="4"/>
      <c r="C14" s="5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sKzXP</cp:lastModifiedBy>
  <cp:lastPrinted>2012-02-07T03:05:39Z</cp:lastPrinted>
  <dcterms:created xsi:type="dcterms:W3CDTF">2004-08-31T04:38:21Z</dcterms:created>
  <dcterms:modified xsi:type="dcterms:W3CDTF">2012-02-10T03:32:48Z</dcterms:modified>
  <cp:category/>
  <cp:version/>
  <cp:contentType/>
  <cp:contentStatus/>
</cp:coreProperties>
</file>